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00" yWindow="60" windowWidth="19260" windowHeight="130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<sst xmlns="http://schemas.openxmlformats.org/spreadsheetml/2006/main" count="42" uniqueCount="32">
  <si>
    <t>Format</t>
  </si>
  <si>
    <t>Diagonal</t>
  </si>
  <si>
    <t>Compare to 35mm</t>
  </si>
  <si>
    <t>Compare to 645</t>
  </si>
  <si>
    <t>Compare to 66</t>
  </si>
  <si>
    <t>Compre to 67</t>
  </si>
  <si>
    <t>Compare to 69</t>
  </si>
  <si>
    <t>Compare to 4x5</t>
  </si>
  <si>
    <t>Compare to 5x7</t>
  </si>
  <si>
    <t>Compare to 8x10</t>
  </si>
  <si>
    <t>35mm</t>
  </si>
  <si>
    <t>6x4.5</t>
  </si>
  <si>
    <t>6x6</t>
  </si>
  <si>
    <t>6x7</t>
  </si>
  <si>
    <t>6x9</t>
  </si>
  <si>
    <t>4x5</t>
  </si>
  <si>
    <t>5x7</t>
  </si>
  <si>
    <t>8x10</t>
  </si>
  <si>
    <t>Compare to APS</t>
  </si>
  <si>
    <t>APS</t>
  </si>
  <si>
    <t>Instructions:</t>
  </si>
  <si>
    <t>H</t>
  </si>
  <si>
    <t>W</t>
  </si>
  <si>
    <t xml:space="preserve">Change the numbers in boldface (in white cells) in each column to find out the nearly equivalent focal lenghts for other formats. </t>
  </si>
  <si>
    <t>Extra for experts: If you know the exact height and width that your camera uses, change the appropriate cell for that format. I.E.: if your 6x9 has an 88mm width, change cell C7.</t>
  </si>
  <si>
    <t>Angle</t>
  </si>
  <si>
    <t>FL</t>
  </si>
  <si>
    <t>Given FL, get Angle</t>
  </si>
  <si>
    <t>Given Angle, Get FL</t>
  </si>
  <si>
    <t>Given:</t>
  </si>
  <si>
    <t>Horizontal Angle and FL comparison.</t>
  </si>
  <si>
    <t>I.E.: put "85" in the 35mm row under the "Compare to 35mm" column (cell F3) to find similar short telephoto "portrait" lenses in other formats.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</si>
</sst>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0"/>
      <name val="Helv"/>
      <family val="0"/>
    </font>
    <font>
      <b/>
      <sz val="10"/>
      <name val="Helv"/>
      <family val="0"/>
    </font>
    <font>
      <sz val="12"/>
      <name val="Helv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1" fontId="4" fillId="0" borderId="0" xfId="0" applyNumberFormat="1" applyFont="1" applyAlignment="1">
      <alignment wrapText="1"/>
    </xf>
    <xf numFmtId="1" fontId="4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1" fontId="4" fillId="2" borderId="1" xfId="0" applyNumberFormat="1" applyFont="1" applyFill="1" applyBorder="1" applyAlignment="1">
      <alignment wrapText="1"/>
    </xf>
    <xf numFmtId="1" fontId="4" fillId="2" borderId="1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 wrapText="1"/>
    </xf>
    <xf numFmtId="1" fontId="4" fillId="4" borderId="1" xfId="0" applyNumberFormat="1" applyFont="1" applyFill="1" applyBorder="1" applyAlignment="1">
      <alignment/>
    </xf>
    <xf numFmtId="1" fontId="4" fillId="4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 wrapText="1"/>
    </xf>
    <xf numFmtId="1" fontId="5" fillId="0" borderId="1" xfId="0" applyNumberFormat="1" applyFont="1" applyFill="1" applyBorder="1" applyAlignment="1">
      <alignment/>
    </xf>
    <xf numFmtId="1" fontId="4" fillId="2" borderId="2" xfId="0" applyNumberFormat="1" applyFont="1" applyFill="1" applyBorder="1" applyAlignment="1">
      <alignment wrapText="1"/>
    </xf>
    <xf numFmtId="1" fontId="4" fillId="2" borderId="2" xfId="0" applyNumberFormat="1" applyFont="1" applyFill="1" applyBorder="1" applyAlignment="1">
      <alignment/>
    </xf>
    <xf numFmtId="1" fontId="4" fillId="4" borderId="2" xfId="0" applyNumberFormat="1" applyFont="1" applyFill="1" applyBorder="1" applyAlignment="1">
      <alignment/>
    </xf>
    <xf numFmtId="1" fontId="4" fillId="3" borderId="1" xfId="0" applyNumberFormat="1" applyFont="1" applyFill="1" applyBorder="1" applyAlignment="1">
      <alignment/>
    </xf>
    <xf numFmtId="1" fontId="4" fillId="5" borderId="1" xfId="0" applyNumberFormat="1" applyFont="1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showGridLines="0" tabSelected="1" workbookViewId="0" topLeftCell="A1">
      <selection activeCell="A16" sqref="A16"/>
    </sheetView>
  </sheetViews>
  <sheetFormatPr defaultColWidth="11.00390625" defaultRowHeight="12"/>
  <cols>
    <col min="1" max="1" width="12.875" style="2" customWidth="1"/>
    <col min="2" max="3" width="6.875" style="2" customWidth="1"/>
    <col min="4" max="4" width="8.875" style="2" customWidth="1"/>
    <col min="5" max="16384" width="12.875" style="2" customWidth="1"/>
  </cols>
  <sheetData>
    <row r="1" spans="1:13" s="1" customFormat="1" ht="22.5" customHeight="1">
      <c r="A1" s="7" t="s">
        <v>0</v>
      </c>
      <c r="B1" s="7" t="s">
        <v>21</v>
      </c>
      <c r="C1" s="7" t="s">
        <v>22</v>
      </c>
      <c r="D1" s="7" t="s">
        <v>1</v>
      </c>
      <c r="E1" s="7" t="s">
        <v>18</v>
      </c>
      <c r="F1" s="7" t="s">
        <v>2</v>
      </c>
      <c r="G1" s="7" t="s">
        <v>3</v>
      </c>
      <c r="H1" s="7" t="s">
        <v>4</v>
      </c>
      <c r="I1" s="7" t="s">
        <v>5</v>
      </c>
      <c r="J1" s="7" t="s">
        <v>6</v>
      </c>
      <c r="K1" s="7" t="s">
        <v>7</v>
      </c>
      <c r="L1" s="7" t="s">
        <v>8</v>
      </c>
      <c r="M1" s="7" t="s">
        <v>9</v>
      </c>
    </row>
    <row r="2" spans="1:13" s="1" customFormat="1" ht="15" customHeight="1">
      <c r="A2" s="5" t="s">
        <v>19</v>
      </c>
      <c r="B2" s="5">
        <v>16.7</v>
      </c>
      <c r="C2" s="5">
        <v>30.2</v>
      </c>
      <c r="D2" s="5">
        <f>SQRT(B2*B2+C2*C2)</f>
        <v>34.50985366529392</v>
      </c>
      <c r="E2" s="10">
        <v>40</v>
      </c>
      <c r="F2" s="6">
        <f>$D2/$D$3*$F$3</f>
        <v>39.88046374967183</v>
      </c>
      <c r="G2" s="6">
        <f>$D2/$D$4*$G$4</f>
        <v>36.658256003247054</v>
      </c>
      <c r="H2" s="6">
        <f>$D2/$D$5*$H$5</f>
        <v>34.86021649212108</v>
      </c>
      <c r="I2" s="6">
        <f>$D2/$D$6*$I$6</f>
        <v>34.95059375822064</v>
      </c>
      <c r="J2" s="6">
        <f>$D2/$D$7*$J$7</f>
        <v>35.30831492884245</v>
      </c>
      <c r="K2" s="6">
        <f>$D2/$D$8*$K$8</f>
        <v>33.65995096117868</v>
      </c>
      <c r="L2" s="6">
        <f>$D2/$D$9*$L$9</f>
        <v>34.55661116512186</v>
      </c>
      <c r="M2" s="6">
        <f>$D2/$D$10*$M$10</f>
        <v>33.06287182196606</v>
      </c>
    </row>
    <row r="3" spans="1:13" ht="15" customHeight="1">
      <c r="A3" s="8" t="s">
        <v>10</v>
      </c>
      <c r="B3" s="8">
        <v>24</v>
      </c>
      <c r="C3" s="8">
        <v>36</v>
      </c>
      <c r="D3" s="9">
        <f aca="true" t="shared" si="0" ref="D3:D10">SQRT(B3*B3+C3*C3)</f>
        <v>43.266615305567875</v>
      </c>
      <c r="E3" s="8">
        <f>$D3/$D$2*$E$2</f>
        <v>50.149868179916986</v>
      </c>
      <c r="F3" s="11">
        <v>50</v>
      </c>
      <c r="G3" s="8">
        <f>$D3/$D$4*$G$4</f>
        <v>45.960167656712265</v>
      </c>
      <c r="H3" s="8">
        <f>$D3/$D$5*$H$5</f>
        <v>43.70588154508102</v>
      </c>
      <c r="I3" s="8">
        <f>$D3/$D$6*$I$6</f>
        <v>43.81919174461487</v>
      </c>
      <c r="J3" s="8">
        <f>$D3/$D$7*$J$7</f>
        <v>44.26768348341109</v>
      </c>
      <c r="K3" s="8">
        <f>$D3/$D$8*$K$8</f>
        <v>42.201052591139515</v>
      </c>
      <c r="L3" s="8">
        <f>$D3/$D$9*$L$9</f>
        <v>43.32523736688772</v>
      </c>
      <c r="M3" s="8">
        <f>$D3/$D$10*$M$10</f>
        <v>41.45246658802724</v>
      </c>
    </row>
    <row r="4" spans="1:13" ht="15" customHeight="1">
      <c r="A4" s="6" t="s">
        <v>11</v>
      </c>
      <c r="B4" s="6">
        <v>43</v>
      </c>
      <c r="C4" s="6">
        <v>56</v>
      </c>
      <c r="D4" s="5">
        <f t="shared" si="0"/>
        <v>70.60453243241541</v>
      </c>
      <c r="E4" s="6">
        <f>$D4/$D$2*$E$2</f>
        <v>81.83695372017345</v>
      </c>
      <c r="F4" s="6">
        <f>$D4/$D$3*$F$3</f>
        <v>81.59239165552371</v>
      </c>
      <c r="G4" s="11">
        <v>75</v>
      </c>
      <c r="H4" s="6">
        <f>$D4/$D$5*$H$5</f>
        <v>71.32134809352353</v>
      </c>
      <c r="I4" s="6">
        <f aca="true" t="shared" si="1" ref="I4:I10">$D4/$D$6*$I$6</f>
        <v>71.50625309710215</v>
      </c>
      <c r="J4" s="6">
        <f aca="true" t="shared" si="2" ref="J4:J10">$D4/$D$7*$J$7</f>
        <v>72.23812336922471</v>
      </c>
      <c r="K4" s="6">
        <f aca="true" t="shared" si="3" ref="K4:K10">$D4/$D$8*$K$8</f>
        <v>68.86569622583218</v>
      </c>
      <c r="L4" s="6">
        <f aca="true" t="shared" si="4" ref="L4:L10">$D4/$D$9*$L$9</f>
        <v>70.70019471615267</v>
      </c>
      <c r="M4" s="6">
        <f aca="true" t="shared" si="5" ref="M4:M9">$D4/$D$10*$M$10</f>
        <v>67.64411777875658</v>
      </c>
    </row>
    <row r="5" spans="1:13" ht="15" customHeight="1">
      <c r="A5" s="8" t="s">
        <v>12</v>
      </c>
      <c r="B5" s="8">
        <v>56</v>
      </c>
      <c r="C5" s="8">
        <v>56</v>
      </c>
      <c r="D5" s="9">
        <f t="shared" si="0"/>
        <v>79.19595949289332</v>
      </c>
      <c r="E5" s="8">
        <f aca="true" t="shared" si="6" ref="E5:E10">$D5/$D$2*$E$2</f>
        <v>91.795184367924</v>
      </c>
      <c r="F5" s="8">
        <f aca="true" t="shared" si="7" ref="F5:F10">$D5/$D$3*$F$3</f>
        <v>91.52086306448588</v>
      </c>
      <c r="G5" s="8">
        <f aca="true" t="shared" si="8" ref="G5:G10">$D5/$D$4*$G$4</f>
        <v>84.12628421061551</v>
      </c>
      <c r="H5" s="11">
        <v>80</v>
      </c>
      <c r="I5" s="8">
        <f t="shared" si="1"/>
        <v>80.20740494510694</v>
      </c>
      <c r="J5" s="8">
        <f t="shared" si="2"/>
        <v>81.02833196534539</v>
      </c>
      <c r="K5" s="8">
        <f t="shared" si="3"/>
        <v>77.24553510741693</v>
      </c>
      <c r="L5" s="8">
        <f t="shared" si="4"/>
        <v>79.30326232582554</v>
      </c>
      <c r="M5" s="8">
        <f t="shared" si="5"/>
        <v>75.87531036576034</v>
      </c>
    </row>
    <row r="6" spans="1:13" ht="15" customHeight="1">
      <c r="A6" s="6" t="s">
        <v>13</v>
      </c>
      <c r="B6" s="6">
        <v>56</v>
      </c>
      <c r="C6" s="6">
        <v>69</v>
      </c>
      <c r="D6" s="5">
        <f t="shared" si="0"/>
        <v>88.86506625215557</v>
      </c>
      <c r="E6" s="6">
        <f t="shared" si="6"/>
        <v>103.0025419569089</v>
      </c>
      <c r="F6" s="6">
        <f t="shared" si="7"/>
        <v>102.69472851591391</v>
      </c>
      <c r="G6" s="6">
        <f t="shared" si="8"/>
        <v>94.39733880103907</v>
      </c>
      <c r="H6" s="6">
        <f>$D6/$D$5*$H$5</f>
        <v>89.76727279641574</v>
      </c>
      <c r="I6" s="11">
        <v>90</v>
      </c>
      <c r="J6" s="6">
        <f t="shared" si="2"/>
        <v>90.92115474714616</v>
      </c>
      <c r="K6" s="6">
        <f t="shared" si="3"/>
        <v>86.67651277865757</v>
      </c>
      <c r="L6" s="6">
        <f t="shared" si="4"/>
        <v>88.98546978560125</v>
      </c>
      <c r="M6" s="6">
        <f t="shared" si="5"/>
        <v>85.13899605144898</v>
      </c>
    </row>
    <row r="7" spans="1:13" ht="15" customHeight="1">
      <c r="A7" s="8" t="s">
        <v>14</v>
      </c>
      <c r="B7" s="8">
        <v>56</v>
      </c>
      <c r="C7" s="8">
        <v>86</v>
      </c>
      <c r="D7" s="9">
        <f t="shared" si="0"/>
        <v>102.62553288534</v>
      </c>
      <c r="E7" s="8">
        <f t="shared" si="6"/>
        <v>118.95215074591762</v>
      </c>
      <c r="F7" s="8">
        <f t="shared" si="7"/>
        <v>118.59667339420166</v>
      </c>
      <c r="G7" s="8">
        <f t="shared" si="8"/>
        <v>109.0144598545171</v>
      </c>
      <c r="H7" s="8">
        <f>$D7/$D$5*$H$5</f>
        <v>103.66744318015277</v>
      </c>
      <c r="I7" s="8">
        <f t="shared" si="1"/>
        <v>103.93620743467974</v>
      </c>
      <c r="J7" s="11">
        <v>105</v>
      </c>
      <c r="K7" s="8">
        <f t="shared" si="3"/>
        <v>100.09808902085803</v>
      </c>
      <c r="L7" s="8">
        <f t="shared" si="4"/>
        <v>102.76458051454088</v>
      </c>
      <c r="M7" s="8">
        <f t="shared" si="5"/>
        <v>98.32249282648647</v>
      </c>
    </row>
    <row r="8" spans="1:13" ht="15" customHeight="1">
      <c r="A8" s="6" t="s">
        <v>15</v>
      </c>
      <c r="B8" s="6">
        <v>95.3</v>
      </c>
      <c r="C8" s="6">
        <v>120.7</v>
      </c>
      <c r="D8" s="5">
        <f t="shared" si="0"/>
        <v>153.7874507233929</v>
      </c>
      <c r="E8" s="6">
        <f t="shared" si="6"/>
        <v>178.25337912464673</v>
      </c>
      <c r="F8" s="6">
        <f t="shared" si="7"/>
        <v>177.7206856109246</v>
      </c>
      <c r="G8" s="6">
        <f t="shared" si="8"/>
        <v>163.36145013487888</v>
      </c>
      <c r="H8" s="6">
        <f>$D8/$D$5*$H$5</f>
        <v>155.34878466843307</v>
      </c>
      <c r="I8" s="6">
        <f t="shared" si="1"/>
        <v>155.7515359953904</v>
      </c>
      <c r="J8" s="6">
        <f t="shared" si="2"/>
        <v>157.3456611815844</v>
      </c>
      <c r="K8" s="11">
        <v>150</v>
      </c>
      <c r="L8" s="6">
        <f t="shared" si="4"/>
        <v>153.9958177819867</v>
      </c>
      <c r="M8" s="6">
        <f t="shared" si="5"/>
        <v>147.3392156457629</v>
      </c>
    </row>
    <row r="9" spans="1:13" ht="15" customHeight="1">
      <c r="A9" s="8" t="s">
        <v>16</v>
      </c>
      <c r="B9" s="8">
        <v>120.7</v>
      </c>
      <c r="C9" s="8">
        <v>171.5</v>
      </c>
      <c r="D9" s="9">
        <f t="shared" si="0"/>
        <v>209.71585538532847</v>
      </c>
      <c r="E9" s="8">
        <f t="shared" si="6"/>
        <v>243.07939108560961</v>
      </c>
      <c r="F9" s="8">
        <f t="shared" si="7"/>
        <v>242.3529711120489</v>
      </c>
      <c r="G9" s="8">
        <f t="shared" si="8"/>
        <v>222.77166368824223</v>
      </c>
      <c r="H9" s="8">
        <f>$D9/$D$5*$H$5</f>
        <v>211.84500495043298</v>
      </c>
      <c r="I9" s="8">
        <f t="shared" si="1"/>
        <v>212.39422622071956</v>
      </c>
      <c r="J9" s="8">
        <f t="shared" si="2"/>
        <v>214.56809232904902</v>
      </c>
      <c r="K9" s="8">
        <f t="shared" si="3"/>
        <v>204.55100959036983</v>
      </c>
      <c r="L9" s="11">
        <v>210</v>
      </c>
      <c r="M9" s="8">
        <f t="shared" si="5"/>
        <v>200.92256875062674</v>
      </c>
    </row>
    <row r="10" spans="1:13" ht="15" customHeight="1">
      <c r="A10" s="6" t="s">
        <v>17</v>
      </c>
      <c r="B10" s="6">
        <v>195</v>
      </c>
      <c r="C10" s="6">
        <v>245</v>
      </c>
      <c r="D10" s="5">
        <f t="shared" si="0"/>
        <v>313.12936623702353</v>
      </c>
      <c r="E10" s="6">
        <f t="shared" si="6"/>
        <v>362.9448786123755</v>
      </c>
      <c r="F10" s="6">
        <f t="shared" si="7"/>
        <v>361.86025186574705</v>
      </c>
      <c r="G10" s="6">
        <f t="shared" si="8"/>
        <v>332.6231568809972</v>
      </c>
      <c r="H10" s="6">
        <f>$D10/$D$5*$H$5</f>
        <v>316.3084260783504</v>
      </c>
      <c r="I10" s="6">
        <f t="shared" si="1"/>
        <v>317.128475225196</v>
      </c>
      <c r="J10" s="6">
        <f t="shared" si="2"/>
        <v>320.3743018964061</v>
      </c>
      <c r="K10" s="6">
        <f t="shared" si="3"/>
        <v>305.41767039258764</v>
      </c>
      <c r="L10" s="6">
        <f t="shared" si="4"/>
        <v>313.5536261145053</v>
      </c>
      <c r="M10" s="11">
        <v>300</v>
      </c>
    </row>
    <row r="11" ht="15" customHeight="1"/>
    <row r="12" ht="15" customHeight="1"/>
    <row r="13" spans="1:2" ht="24.75" customHeight="1">
      <c r="A13" s="3" t="s">
        <v>20</v>
      </c>
      <c r="B13" s="3"/>
    </row>
    <row r="14" spans="1:2" ht="24.75" customHeight="1">
      <c r="A14" s="4" t="s">
        <v>23</v>
      </c>
      <c r="B14" s="4"/>
    </row>
    <row r="15" spans="1:2" ht="24.75" customHeight="1">
      <c r="A15" s="3" t="s">
        <v>31</v>
      </c>
      <c r="B15" s="3"/>
    </row>
    <row r="16" ht="15" customHeight="1"/>
    <row r="17" ht="15" customHeight="1"/>
    <row r="18" ht="15" customHeight="1">
      <c r="A18" s="2" t="s">
        <v>24</v>
      </c>
    </row>
    <row r="19" ht="15" customHeight="1"/>
    <row r="20" spans="1:3" s="1" customFormat="1" ht="43.5" customHeight="1">
      <c r="A20" s="1" t="s">
        <v>30</v>
      </c>
      <c r="B20" s="1" t="s">
        <v>27</v>
      </c>
      <c r="C20" s="1" t="s">
        <v>28</v>
      </c>
    </row>
    <row r="21" spans="1:3" ht="15" customHeight="1">
      <c r="A21" s="2" t="s">
        <v>29</v>
      </c>
      <c r="B21" s="16">
        <v>85</v>
      </c>
      <c r="C21" s="16">
        <v>24</v>
      </c>
    </row>
    <row r="22" spans="1:3" ht="15" customHeight="1">
      <c r="A22" s="7" t="s">
        <v>0</v>
      </c>
      <c r="B22" s="15" t="s">
        <v>25</v>
      </c>
      <c r="C22" s="15" t="s">
        <v>26</v>
      </c>
    </row>
    <row r="23" spans="1:3" ht="15" customHeight="1">
      <c r="A23" s="12" t="s">
        <v>19</v>
      </c>
      <c r="B23" s="6">
        <f>180/PI()*2*ATAN((0.5*$C2)/$B$21)</f>
        <v>20.146675274794102</v>
      </c>
      <c r="C23" s="6">
        <f>($C2*0.5)/TAN(($C$21/2)*PI()/180)</f>
        <v>71.03991465312467</v>
      </c>
    </row>
    <row r="24" spans="1:3" ht="15" customHeight="1">
      <c r="A24" s="14" t="s">
        <v>10</v>
      </c>
      <c r="B24" s="8">
        <f>180/PI()*2*ATAN((0.5*$C3)/$B$21)</f>
        <v>23.913168486298265</v>
      </c>
      <c r="C24" s="8">
        <f aca="true" t="shared" si="9" ref="C24:C31">($C3*0.5)/TAN(($C$21/2)*PI()/180)</f>
        <v>84.68334197061219</v>
      </c>
    </row>
    <row r="25" spans="1:3" ht="15" customHeight="1">
      <c r="A25" s="13" t="s">
        <v>11</v>
      </c>
      <c r="B25" s="6">
        <f aca="true" t="shared" si="10" ref="B25:B31">180/PI()*2*ATAN((0.5*$C4)/$B$21)</f>
        <v>36.46498216140763</v>
      </c>
      <c r="C25" s="6">
        <f t="shared" si="9"/>
        <v>131.72964306539674</v>
      </c>
    </row>
    <row r="26" spans="1:3" ht="15" customHeight="1">
      <c r="A26" s="14" t="s">
        <v>12</v>
      </c>
      <c r="B26" s="8">
        <f t="shared" si="10"/>
        <v>36.46498216140763</v>
      </c>
      <c r="C26" s="8">
        <f t="shared" si="9"/>
        <v>131.72964306539674</v>
      </c>
    </row>
    <row r="27" spans="1:3" ht="15" customHeight="1">
      <c r="A27" s="13" t="s">
        <v>13</v>
      </c>
      <c r="B27" s="6">
        <f t="shared" si="10"/>
        <v>44.18273081872587</v>
      </c>
      <c r="C27" s="6">
        <f t="shared" si="9"/>
        <v>162.3097387770067</v>
      </c>
    </row>
    <row r="28" spans="1:3" ht="15" customHeight="1">
      <c r="A28" s="14" t="s">
        <v>14</v>
      </c>
      <c r="B28" s="8">
        <f t="shared" si="10"/>
        <v>53.66808694154894</v>
      </c>
      <c r="C28" s="8">
        <f t="shared" si="9"/>
        <v>202.29909470757354</v>
      </c>
    </row>
    <row r="29" spans="1:3" ht="15" customHeight="1">
      <c r="A29" s="13" t="s">
        <v>15</v>
      </c>
      <c r="B29" s="6">
        <f t="shared" si="10"/>
        <v>70.74950368775217</v>
      </c>
      <c r="C29" s="6">
        <f t="shared" si="9"/>
        <v>283.92442710702477</v>
      </c>
    </row>
    <row r="30" spans="1:3" ht="15" customHeight="1">
      <c r="A30" s="14" t="s">
        <v>16</v>
      </c>
      <c r="B30" s="8">
        <f t="shared" si="10"/>
        <v>90.50332718342946</v>
      </c>
      <c r="C30" s="8">
        <f t="shared" si="9"/>
        <v>403.4220318877775</v>
      </c>
    </row>
    <row r="31" spans="1:3" ht="15" customHeight="1">
      <c r="A31" s="13" t="s">
        <v>17</v>
      </c>
      <c r="B31" s="6">
        <f t="shared" si="10"/>
        <v>110.48817489291726</v>
      </c>
      <c r="C31" s="6">
        <f t="shared" si="9"/>
        <v>576.3171884111107</v>
      </c>
    </row>
    <row r="32" ht="15" customHeight="1"/>
    <row r="33" ht="15" customHeight="1"/>
    <row r="34" ht="15" customHeight="1"/>
  </sheetData>
  <printOptions/>
  <pageMargins left="0.75" right="0.75" top="1" bottom="1" header="0.5" footer="0.5"/>
  <pageSetup fitToHeight="1" fitToWidth="1" orientation="landscape" paperSize="9" scale="7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Drew Saunders</dc:creator>
  <cp:keywords/>
  <dc:description/>
  <cp:lastModifiedBy>Networking Systems</cp:lastModifiedBy>
  <cp:lastPrinted>1998-06-16T20:31:28Z</cp:lastPrinted>
  <dcterms:created xsi:type="dcterms:W3CDTF">1998-05-08T18:19:17Z</dcterms:created>
  <cp:category/>
  <cp:version/>
  <cp:contentType/>
  <cp:contentStatus/>
</cp:coreProperties>
</file>